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修学資金貸付事業\★高等教育新制度　4区分追加\"/>
    </mc:Choice>
  </mc:AlternateContent>
  <xr:revisionPtr revIDLastSave="0" documentId="13_ncr:1_{620AEC94-2C6A-4A8F-97DC-C1D757B8B9FF}" xr6:coauthVersionLast="47" xr6:coauthVersionMax="47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</sheets>
  <definedNames>
    <definedName name="_xlnm.Print_Area" localSheetId="0">大学!$A$1:$I$21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4" i="4"/>
  <c r="E14" i="4" l="1"/>
  <c r="G14" i="4" s="1"/>
  <c r="I14" i="4" s="1"/>
  <c r="E13" i="4"/>
  <c r="G13" i="4" s="1"/>
  <c r="H16" i="4"/>
  <c r="H17" i="4" s="1"/>
  <c r="G16" i="4"/>
  <c r="G17" i="4" l="1"/>
</calcChain>
</file>

<file path=xl/sharedStrings.xml><?xml version="1.0" encoding="utf-8"?>
<sst xmlns="http://schemas.openxmlformats.org/spreadsheetml/2006/main" count="40" uniqueCount="36">
  <si>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</si>
  <si>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</si>
  <si>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</si>
  <si>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</si>
  <si>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</si>
  <si>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</si>
  <si>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</si>
  <si>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</si>
  <si>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</si>
  <si>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</si>
  <si>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</si>
  <si>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</si>
  <si>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</si>
  <si>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</si>
  <si>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</si>
  <si>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</si>
  <si>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</si>
  <si>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</si>
  <si>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</si>
  <si>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</si>
  <si>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</si>
  <si>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</si>
  <si>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</si>
  <si>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</si>
  <si>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</si>
  <si>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（参考）大学の減免額</t>
    <rPh sb="4" eb="6">
      <t>ダイガク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</si>
  <si>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</si>
  <si>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</si>
  <si>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</si>
  <si>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</si>
  <si>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※令和6年度以降の修学期間の合計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</si>
  <si>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t>第Ⅳ区分</t>
    <rPh sb="0" eb="1">
      <t>ダイ</t>
    </rPh>
    <rPh sb="2" eb="4">
      <t>クブン</t>
    </rPh>
    <phoneticPr fontId="2"/>
  </si>
  <si>
    <t>※第Ⅰ区分＝1、第Ⅱ区分＝2、第Ⅲ区分＝3、第Ⅳ区分＝4</t>
    <rPh sb="1" eb="2">
      <t>ダイ</t>
    </rPh>
    <rPh sb="3" eb="5">
      <t>クブン</t>
    </rPh>
    <rPh sb="8" eb="9">
      <t>ダイ</t>
    </rPh>
    <rPh sb="10" eb="12">
      <t>クブン</t>
    </rPh>
    <rPh sb="15" eb="16">
      <t>ダイ</t>
    </rPh>
    <rPh sb="17" eb="19">
      <t>クブン</t>
    </rPh>
    <rPh sb="22" eb="23">
      <t>ダイ</t>
    </rPh>
    <rPh sb="24" eb="26">
      <t>クブン</t>
    </rPh>
    <phoneticPr fontId="2"/>
  </si>
  <si>
    <t>高等教育の修学支援
新制度の減免額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phoneticPr fontId="2"/>
  </si>
  <si>
    <t>金　額
(千円未満切捨て）</t>
    <rPh sb="0" eb="1">
      <t>キン</t>
    </rPh>
    <rPh sb="2" eb="3">
      <t>ガク</t>
    </rPh>
    <rPh sb="5" eb="6">
      <t>セン</t>
    </rPh>
    <rPh sb="6" eb="7">
      <t>エン</t>
    </rPh>
    <rPh sb="7" eb="9">
      <t>ミマン</t>
    </rPh>
    <rPh sb="9" eb="11">
      <t>キリス</t>
    </rPh>
    <phoneticPr fontId="2"/>
  </si>
  <si>
    <t>修学資金貸付の申請額シミュレーション　【大学（私立・昼間部）】</t>
    <rPh sb="0" eb="2">
      <t>シュウガク</t>
    </rPh>
    <rPh sb="2" eb="4">
      <t>シキン</t>
    </rPh>
    <rPh sb="4" eb="6">
      <t>カシツケ</t>
    </rPh>
    <rPh sb="7" eb="9">
      <t>シンセイ</t>
    </rPh>
    <rPh sb="9" eb="10">
      <t>ガク</t>
    </rPh>
    <rPh sb="20" eb="22">
      <t>ダイガク</t>
    </rPh>
    <rPh sb="23" eb="25">
      <t>シリツ</t>
    </rPh>
    <rPh sb="26" eb="28">
      <t>チュウカン</t>
    </rPh>
    <rPh sb="28" eb="29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</si>
</sst>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6" xfId="0" applyFont="1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20"/>
  <sheetViews>
    <sheetView tabSelected="1" view="pageBreakPreview" zoomScale="115" zoomScaleNormal="100" zoomScaleSheetLayoutView="115" workbookViewId="0">
      <selection activeCell="D14" sqref="D14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5" t="s">
        <v>35</v>
      </c>
    </row>
    <row r="2" spans="2:13" ht="19.5" thickBot="1" x14ac:dyDescent="0.45">
      <c r="B2" s="15"/>
    </row>
    <row r="3" spans="2:13" ht="20.25" thickTop="1" thickBot="1" x14ac:dyDescent="0.45">
      <c r="B3" s="21"/>
      <c r="C3" t="s">
        <v>22</v>
      </c>
      <c r="G3" t="s">
        <v>25</v>
      </c>
    </row>
    <row r="4" spans="2:13" ht="20.25" thickTop="1" thickBot="1" x14ac:dyDescent="0.45">
      <c r="B4" s="15"/>
      <c r="G4" s="25" t="s">
        <v>13</v>
      </c>
      <c r="H4" s="25" t="s">
        <v>0</v>
      </c>
      <c r="I4" s="25" t="s">
        <v>18</v>
      </c>
    </row>
    <row r="5" spans="2:13" ht="20.25" thickTop="1" thickBot="1" x14ac:dyDescent="0.45">
      <c r="B5" s="16" t="s">
        <v>13</v>
      </c>
      <c r="C5" s="33">
        <v>4</v>
      </c>
      <c r="D5" s="41" t="s">
        <v>32</v>
      </c>
      <c r="E5" s="42"/>
      <c r="F5" s="43"/>
      <c r="G5" s="26" t="s">
        <v>15</v>
      </c>
      <c r="H5" s="27">
        <v>260000</v>
      </c>
      <c r="I5" s="27">
        <v>700000</v>
      </c>
    </row>
    <row r="6" spans="2:13" ht="20.25" thickTop="1" thickBot="1" x14ac:dyDescent="0.45">
      <c r="B6" s="16" t="s">
        <v>14</v>
      </c>
      <c r="C6" s="33">
        <v>2</v>
      </c>
      <c r="D6" s="44" t="s">
        <v>30</v>
      </c>
      <c r="E6" s="45"/>
      <c r="F6" s="45"/>
      <c r="G6" s="26" t="s">
        <v>16</v>
      </c>
      <c r="H6" s="27">
        <v>173400</v>
      </c>
      <c r="I6" s="27">
        <v>466700</v>
      </c>
      <c r="K6" s="25" t="s">
        <v>13</v>
      </c>
      <c r="L6" s="17" t="s">
        <v>20</v>
      </c>
      <c r="M6" s="25" t="s">
        <v>19</v>
      </c>
    </row>
    <row r="7" spans="2:13" ht="20.25" thickTop="1" thickBot="1" x14ac:dyDescent="0.45">
      <c r="B7" s="5" t="s">
        <v>8</v>
      </c>
      <c r="C7" s="33"/>
      <c r="D7" s="41" t="s">
        <v>21</v>
      </c>
      <c r="E7" s="42"/>
      <c r="F7" s="42"/>
      <c r="G7" s="26" t="s">
        <v>17</v>
      </c>
      <c r="H7" s="27">
        <v>86700</v>
      </c>
      <c r="I7" s="27">
        <v>233400</v>
      </c>
      <c r="K7" s="1">
        <v>1</v>
      </c>
      <c r="L7" s="10">
        <v>1</v>
      </c>
      <c r="M7" s="1">
        <v>1</v>
      </c>
    </row>
    <row r="8" spans="2:13" ht="19.5" thickTop="1" x14ac:dyDescent="0.4">
      <c r="G8" s="26" t="s">
        <v>31</v>
      </c>
      <c r="H8" s="27">
        <v>65000</v>
      </c>
      <c r="I8" s="27">
        <v>175000</v>
      </c>
      <c r="K8" s="1">
        <v>2</v>
      </c>
      <c r="L8" s="10">
        <v>2</v>
      </c>
      <c r="M8" s="1">
        <v>2</v>
      </c>
    </row>
    <row r="9" spans="2:13" x14ac:dyDescent="0.4">
      <c r="G9" s="51" t="s">
        <v>29</v>
      </c>
      <c r="H9" s="51"/>
      <c r="I9" s="51"/>
      <c r="K9" s="1">
        <v>3</v>
      </c>
      <c r="M9" s="1">
        <v>3</v>
      </c>
    </row>
    <row r="10" spans="2:13" ht="15.75" customHeight="1" x14ac:dyDescent="0.4">
      <c r="K10" s="1">
        <v>4</v>
      </c>
      <c r="M10" s="1">
        <v>4</v>
      </c>
    </row>
    <row r="11" spans="2:13" x14ac:dyDescent="0.4">
      <c r="B11" s="46" t="s">
        <v>5</v>
      </c>
      <c r="C11" s="47"/>
      <c r="D11" s="47"/>
      <c r="E11" s="48"/>
      <c r="F11" s="49" t="s">
        <v>10</v>
      </c>
      <c r="G11" s="50"/>
      <c r="H11" s="31" t="s">
        <v>12</v>
      </c>
      <c r="I11" s="6"/>
    </row>
    <row r="12" spans="2:13" ht="38.25" thickBot="1" x14ac:dyDescent="0.45">
      <c r="B12" s="3" t="s">
        <v>6</v>
      </c>
      <c r="C12" s="12" t="s">
        <v>1</v>
      </c>
      <c r="D12" s="14" t="s">
        <v>33</v>
      </c>
      <c r="E12" s="4" t="s">
        <v>2</v>
      </c>
      <c r="F12" s="22" t="s">
        <v>6</v>
      </c>
      <c r="G12" s="23" t="s">
        <v>26</v>
      </c>
      <c r="H12" s="32" t="s">
        <v>34</v>
      </c>
      <c r="I12" s="6"/>
    </row>
    <row r="13" spans="2:13" ht="24.95" customHeight="1" thickTop="1" x14ac:dyDescent="0.4">
      <c r="B13" s="10" t="s">
        <v>0</v>
      </c>
      <c r="C13" s="34"/>
      <c r="D13" s="19">
        <f>IF(C5=1,"260,000",IF(C5=2,"173,400",IF(C5=3,"86,700",IF(C5=4,"65,000"))))*1</f>
        <v>65000</v>
      </c>
      <c r="E13" s="13">
        <f>MAX(C13-D13,0)</f>
        <v>0</v>
      </c>
      <c r="F13" s="1" t="s">
        <v>3</v>
      </c>
      <c r="G13" s="28">
        <f>IF(E13&gt;=200000,200000,IF(E13&gt;=0,E13,0))</f>
        <v>0</v>
      </c>
      <c r="H13" s="36"/>
      <c r="I13" s="30" t="s">
        <v>27</v>
      </c>
    </row>
    <row r="14" spans="2:13" ht="24.95" customHeight="1" thickBot="1" x14ac:dyDescent="0.45">
      <c r="B14" s="10" t="s">
        <v>9</v>
      </c>
      <c r="C14" s="35"/>
      <c r="D14" s="19">
        <f>IF(C5=1,"700,000",IF(C5=2,"466,700",IF(C5=3,"233,400",IF(C5=4,"175000"))))*C6</f>
        <v>350000</v>
      </c>
      <c r="E14" s="13">
        <f>MAX(C14-D14,0)</f>
        <v>0</v>
      </c>
      <c r="F14" s="1" t="s">
        <v>4</v>
      </c>
      <c r="G14" s="2">
        <f>IF(E14&gt;=1200000,1200000,IF(E14&gt;=0,E14,0))</f>
        <v>0</v>
      </c>
      <c r="H14" s="37"/>
      <c r="I14" s="9" t="e">
        <f>ROUNDDOWN(G14/C7,-3)</f>
        <v>#DIV/0!</v>
      </c>
    </row>
    <row r="15" spans="2:13" ht="24.95" customHeight="1" thickTop="1" x14ac:dyDescent="0.4">
      <c r="B15" s="39" t="s">
        <v>28</v>
      </c>
      <c r="C15" s="40"/>
      <c r="D15" s="40"/>
      <c r="E15" s="40"/>
      <c r="F15" s="1" t="s">
        <v>24</v>
      </c>
      <c r="G15" s="2">
        <v>200000</v>
      </c>
      <c r="H15" s="37"/>
      <c r="I15" s="29" t="s">
        <v>23</v>
      </c>
    </row>
    <row r="16" spans="2:13" ht="24.95" customHeight="1" thickBot="1" x14ac:dyDescent="0.45">
      <c r="B16" s="40"/>
      <c r="C16" s="40"/>
      <c r="D16" s="40"/>
      <c r="E16" s="40"/>
      <c r="F16" s="18" t="s">
        <v>7</v>
      </c>
      <c r="G16" s="20" t="e">
        <f>IF(#REF!=1,"ー","居住の市町村による")</f>
        <v>#REF!</v>
      </c>
      <c r="H16" s="38" t="e">
        <f>IF(#REF!=1,"ー","")</f>
        <v>#REF!</v>
      </c>
      <c r="I16" s="8"/>
    </row>
    <row r="17" spans="2:9" ht="24.95" customHeight="1" thickTop="1" x14ac:dyDescent="0.4">
      <c r="B17" s="40"/>
      <c r="C17" s="40"/>
      <c r="D17" s="40"/>
      <c r="E17" s="40"/>
      <c r="F17" s="7" t="s">
        <v>11</v>
      </c>
      <c r="G17" s="11" t="e">
        <f>SUM(G13:G16)</f>
        <v>#REF!</v>
      </c>
      <c r="H17" s="24" t="e">
        <f>SUM(H13:H16)</f>
        <v>#REF!</v>
      </c>
      <c r="I17" s="8"/>
    </row>
    <row r="18" spans="2:9" ht="24.95" customHeight="1" x14ac:dyDescent="0.4">
      <c r="B18" s="40"/>
      <c r="C18" s="40"/>
      <c r="D18" s="40"/>
      <c r="E18" s="40"/>
      <c r="I18" s="8"/>
    </row>
    <row r="19" spans="2:9" x14ac:dyDescent="0.4">
      <c r="B19" s="40"/>
      <c r="C19" s="40"/>
      <c r="D19" s="40"/>
      <c r="E19" s="40"/>
    </row>
    <row r="20" spans="2:9" x14ac:dyDescent="0.4">
      <c r="B20" s="40"/>
      <c r="C20" s="40"/>
      <c r="D20" s="40"/>
      <c r="E20" s="40"/>
    </row>
  </sheetData>
  <mergeCells count="7">
    <mergeCell ref="B15:E20"/>
    <mergeCell ref="D5:F5"/>
    <mergeCell ref="D6:F6"/>
    <mergeCell ref="D7:F7"/>
    <mergeCell ref="B11:E11"/>
    <mergeCell ref="F11:G11"/>
    <mergeCell ref="G9:I9"/>
  </mergeCells>
  <phoneticPr fontId="2"/>
  <conditionalFormatting sqref="G16:H16">
    <cfRule type="containsText" dxfId="0" priority="1" operator="containsText" text="ー">
      <formula>NOT(ISERROR(SEARCH("ー",G16)))</formula>
    </cfRule>
  </conditionalFormatting>
  <dataValidations count="2">
    <dataValidation type="list" allowBlank="1" showInputMessage="1" showErrorMessage="1" sqref="C6" xr:uid="{D3AC9A8B-A55D-4EDD-B7EC-D482AD3331DA}">
      <formula1>$M$7:$M$10</formula1>
    </dataValidation>
    <dataValidation type="list" allowBlank="1" showInputMessage="1" showErrorMessage="1" sqref="C5" xr:uid="{03057544-3CDD-4083-AA23-30B3A862427E}">
      <formula1>$K$7:$K$10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2022-01-18T07:02:18Z</cp:lastPrinted>
  <dcterms:created xsi:type="dcterms:W3CDTF">2020-05-08T07:00:50Z</dcterms:created>
  <dcterms:modified xsi:type="dcterms:W3CDTF">2024-04-16T02:51:30Z</dcterms:modified>
</cp:coreProperties>
</file>